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ПОДГОРНОВА\СетН\ИНВЕСТПРОГРАММА\ОТЧЕТ об ИСПОЛНЕНИИ ИП 2024 года\ДСК_ИП 2024г_отчет 1 квартал 2024 года\РСТ РО\"/>
    </mc:Choice>
  </mc:AlternateContent>
  <xr:revisionPtr revIDLastSave="0" documentId="13_ncr:1_{0FD0D8C8-2A35-40B4-A952-BCFC776C9213}" xr6:coauthVersionLast="45" xr6:coauthVersionMax="45" xr10:uidLastSave="{00000000-0000-0000-0000-000000000000}"/>
  <bookViews>
    <workbookView xWindow="-120" yWindow="-120" windowWidth="29040" windowHeight="15840" xr2:uid="{45CDBCBC-F511-4A0F-A194-EC81EEEE86CA}"/>
  </bookViews>
  <sheets>
    <sheet name="таблица 1" sheetId="1" r:id="rId1"/>
    <sheet name="таблица 2" sheetId="2" r:id="rId2"/>
  </sheets>
  <definedNames>
    <definedName name="_xlnm.Print_Area" localSheetId="0">'таблица 1'!$A$1:$L$24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2" l="1"/>
  <c r="H24" i="1"/>
  <c r="H23" i="1"/>
  <c r="K23" i="1"/>
  <c r="H22" i="1"/>
  <c r="G22" i="1"/>
  <c r="J22" i="1"/>
  <c r="I22" i="1"/>
  <c r="F8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E24" i="2"/>
  <c r="E25" i="2"/>
  <c r="E26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K24" i="1"/>
  <c r="K22" i="1" s="1"/>
  <c r="C15" i="2"/>
  <c r="D7" i="2"/>
  <c r="D6" i="2" l="1"/>
  <c r="P6" i="1"/>
  <c r="P4" i="1"/>
  <c r="P2" i="1" l="1"/>
  <c r="D15" i="2" l="1"/>
  <c r="C7" i="2"/>
  <c r="D5" i="2"/>
  <c r="E5" i="2" s="1"/>
  <c r="F5" i="2" s="1"/>
  <c r="C5" i="2"/>
  <c r="C21" i="1"/>
  <c r="D21" i="1" s="1"/>
  <c r="E21" i="1" s="1"/>
  <c r="F21" i="1" s="1"/>
  <c r="G21" i="1" s="1"/>
  <c r="H21" i="1" s="1"/>
  <c r="I21" i="1" s="1"/>
  <c r="J21" i="1" s="1"/>
  <c r="K21" i="1" s="1"/>
  <c r="E7" i="2" l="1"/>
  <c r="F7" i="2"/>
  <c r="C6" i="2"/>
  <c r="E6" i="2" l="1"/>
</calcChain>
</file>

<file path=xl/sharedStrings.xml><?xml version="1.0" encoding="utf-8"?>
<sst xmlns="http://schemas.openxmlformats.org/spreadsheetml/2006/main" count="115" uniqueCount="104">
  <si>
    <t>№</t>
  </si>
  <si>
    <t>Период реализации согласно инвестиционной программе, годы</t>
  </si>
  <si>
    <t>Срок ввода в эксплуатацию/выполнения мероприятий</t>
  </si>
  <si>
    <t>план</t>
  </si>
  <si>
    <t>факт</t>
  </si>
  <si>
    <t>Стоимость оценки инвестиций, млн.руб. без НДС</t>
  </si>
  <si>
    <t>финансирование в отчетном периоде</t>
  </si>
  <si>
    <t>Причина отклонений</t>
  </si>
  <si>
    <t>Наименование инвестиционного проекта/мероприятия, предусмотренного инвестиционной программой</t>
  </si>
  <si>
    <t>Таблица 1</t>
  </si>
  <si>
    <t>ВСЕГО,</t>
  </si>
  <si>
    <t>…</t>
  </si>
  <si>
    <t>Форма №5</t>
  </si>
  <si>
    <t xml:space="preserve">к приложению </t>
  </si>
  <si>
    <t>к постановлению</t>
  </si>
  <si>
    <t>Региональной службы</t>
  </si>
  <si>
    <t>по тарифам Ростовской области</t>
  </si>
  <si>
    <t>от 27.09.2022 №47/1</t>
  </si>
  <si>
    <r>
      <t xml:space="preserve">ОТЧЕТ </t>
    </r>
    <r>
      <rPr>
        <b/>
        <u/>
        <sz val="14"/>
        <color theme="1"/>
        <rFont val="Calibri"/>
        <family val="2"/>
        <charset val="204"/>
        <scheme val="minor"/>
      </rPr>
      <t/>
    </r>
  </si>
  <si>
    <t>Общества с ограниченной ответственностью "Донская сетевая компания"</t>
  </si>
  <si>
    <t>за</t>
  </si>
  <si>
    <t>Наименование, дата утверждения инвестиционной программы, сведения о внесении изменений в инвестиционной программу</t>
  </si>
  <si>
    <t xml:space="preserve">об использовании инвестиционных ресурсов, включенных в регулируемые государством цены </t>
  </si>
  <si>
    <t>(тарифы) в сфере электроэнергетики/теплоснабжения</t>
  </si>
  <si>
    <t>Источник финансирования</t>
  </si>
  <si>
    <t>Объем финансирования (отчетный год/квартал), млн.руб. без НДС</t>
  </si>
  <si>
    <t>млн.руб. без НДС</t>
  </si>
  <si>
    <t>%</t>
  </si>
  <si>
    <t>А</t>
  </si>
  <si>
    <t>Собственные средства, в т.ч.:</t>
  </si>
  <si>
    <t>А.1</t>
  </si>
  <si>
    <t>Чистая прибыль, в т.ч.:</t>
  </si>
  <si>
    <t>А.1.1</t>
  </si>
  <si>
    <t>прибыль по каждому регулируемому виду деятельности, в т.ч.:</t>
  </si>
  <si>
    <t>А.1.1.1</t>
  </si>
  <si>
    <t>прибыль направляемая на инвестиции, в т.ч.:</t>
  </si>
  <si>
    <t>А.1.1.1.1</t>
  </si>
  <si>
    <t>за счет платы за технологическое присоединение</t>
  </si>
  <si>
    <t>А.2</t>
  </si>
  <si>
    <t>Амортизационные отчисления</t>
  </si>
  <si>
    <t>А.3</t>
  </si>
  <si>
    <t>Прочие собственные средства</t>
  </si>
  <si>
    <t>А.3.1</t>
  </si>
  <si>
    <t>наименование источника</t>
  </si>
  <si>
    <t>Б</t>
  </si>
  <si>
    <t>Привлеченные средства, в т.ч.:</t>
  </si>
  <si>
    <t>Б.1</t>
  </si>
  <si>
    <t>Кредиты</t>
  </si>
  <si>
    <t>Б.2</t>
  </si>
  <si>
    <t>Займы</t>
  </si>
  <si>
    <t>Б.3</t>
  </si>
  <si>
    <t>Прочие привлеченные средства</t>
  </si>
  <si>
    <t>Б.3.1</t>
  </si>
  <si>
    <t>В</t>
  </si>
  <si>
    <t>Бюджетное финансирование</t>
  </si>
  <si>
    <t>Г</t>
  </si>
  <si>
    <t>Прочие источники финансирования. в т.ч.:</t>
  </si>
  <si>
    <t>Г.1</t>
  </si>
  <si>
    <t>Лизинг</t>
  </si>
  <si>
    <t>Справочно:</t>
  </si>
  <si>
    <t>Д</t>
  </si>
  <si>
    <t>Е</t>
  </si>
  <si>
    <t>Таблица 2</t>
  </si>
  <si>
    <t>(подпись)</t>
  </si>
  <si>
    <t>мп</t>
  </si>
  <si>
    <t>(Ф.И.О.)</t>
  </si>
  <si>
    <t xml:space="preserve">                                                                                                                                                                  (Ф.И.О.)</t>
  </si>
  <si>
    <t>Должностное лицо, отвественное за</t>
  </si>
  <si>
    <t>(номер контактного телефона)</t>
  </si>
  <si>
    <t>(дата составления документа)</t>
  </si>
  <si>
    <t>срок крайний</t>
  </si>
  <si>
    <t>кол.дн</t>
  </si>
  <si>
    <t>9 мес</t>
  </si>
  <si>
    <t>1 кв</t>
  </si>
  <si>
    <t>1 п/г</t>
  </si>
  <si>
    <t>8 (863) 201-88-00</t>
  </si>
  <si>
    <t>составление формы_________________________________</t>
  </si>
  <si>
    <r>
      <t>Наименование, реквизиты решения об установлении цен (тарифов)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</si>
  <si>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Стадия выполнения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%</t>
    </r>
  </si>
  <si>
    <r>
      <t>полная стоимость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</si>
  <si>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остаток</t>
    </r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</si>
  <si>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профинансировать по результатам отчетного периода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</si>
  <si>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план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</si>
  <si>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vertAlign val="superscript"/>
        <sz val="11"/>
        <color theme="1"/>
        <rFont val="Times New Roman"/>
        <family val="1"/>
        <charset val="204"/>
      </rPr>
      <t>4</t>
    </r>
  </si>
  <si>
    <r>
      <t>Отклонения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</si>
  <si>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План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</si>
  <si>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Факт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</si>
  <si>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Доход на инвестированный капитал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</si>
  <si>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Возврат на инвестированного капитала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</si>
  <si>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rPr>
        <vertAlign val="superscript"/>
        <sz val="12"/>
        <color theme="1"/>
        <rFont val="Times New Roman"/>
        <family val="1"/>
        <charset val="204"/>
      </rPr>
      <t xml:space="preserve">1 </t>
    </r>
    <r>
      <rPr>
        <sz val="12"/>
        <color theme="1"/>
        <rFont val="Times New Roman"/>
        <family val="1"/>
        <charset val="204"/>
      </rPr>
      <t>Решение об установлении цен (тариф) за предыдущий(ие) период(ы) регулирования,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  </r>
  </si>
  <si>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Нарастающим итогом за год.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</si>
  <si>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В соответствии с утвержденной инвестиционной программой.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</si>
  <si>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2"/>
        <color theme="1"/>
        <rFont val="Times New Roman"/>
        <family val="1"/>
        <charset val="204"/>
      </rPr>
      <t>В ценах отчетного года.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</si>
  <si>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>При государственном регулировании цен (тарифов) с применением метода обеспечения доходности инвстиционного капитала.</t>
    </r>
  </si>
  <si>
    <t>Руководитель организации____________________________О.А. Ефремов</t>
  </si>
  <si>
    <t>Постановление РСТ РО  "Об утверждении инвестиционной программы территориальной сетевой организации ООО "ДСК" на 2024-2028 годы и о внесении изменений в инвестиционную программу  территориальной сетевой организации ООО "ДСК" на 2023 год" №621 от 21.11.2023</t>
  </si>
  <si>
    <t>4 квартал 2024 года</t>
  </si>
  <si>
    <t>Постановление РСТ РО №621 от 21.11.2023</t>
  </si>
  <si>
    <t>Реконструкция трансформаторной подстанции 35/10 кВ (трансформаторная мощность 5 МВА, с увеличением трансформаторной мощности до 20 МВА)</t>
  </si>
  <si>
    <t>2024-2027</t>
  </si>
  <si>
    <t>Реконструкция ВЛ-35кВ от ПС ВЛ-35 кВ  "Гундоровская" до 3-го подъема ГГВ ( ПС НС 3) Ростовская обл., г. Донецк, от ПС "Гундоровская" (Ростовская область, г. Донецк, пересечение ул. Фрунзе и ул. Чехова) до станции 3-го подъема ГГВ (Ростовская область, Каменский район, в 5,0 км. на юго-восток от пос. Гундоровский) (ориентировочная протяженность 7,6 км )</t>
  </si>
  <si>
    <t>2024-2025, 2028</t>
  </si>
  <si>
    <t>4 квартал</t>
  </si>
  <si>
    <t>"06" мая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</si>
</sst>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" fontId="7" fillId="0" borderId="1" xfId="0" applyNumberFormat="1" applyFont="1" applyBorder="1"/>
    <xf numFmtId="0" fontId="7" fillId="0" borderId="1" xfId="0" applyFont="1" applyBorder="1" applyAlignment="1">
      <alignment horizontal="left" indent="1"/>
    </xf>
    <xf numFmtId="0" fontId="7" fillId="0" borderId="1" xfId="0" applyFont="1" applyBorder="1" applyAlignment="1">
      <alignment horizontal="left" indent="2"/>
    </xf>
    <xf numFmtId="0" fontId="7" fillId="0" borderId="1" xfId="0" applyFont="1" applyBorder="1" applyAlignment="1">
      <alignment horizontal="left" indent="3"/>
    </xf>
    <xf numFmtId="0" fontId="7" fillId="0" borderId="2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" fontId="7" fillId="0" borderId="1" xfId="0" applyNumberFormat="1" applyFont="1" applyFill="1" applyBorder="1"/>
    <xf numFmtId="49" fontId="9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/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20917-99DD-45B4-BC97-2DF3B0B6DBBD}">
  <sheetPr>
    <pageSetUpPr fitToPage="1"/>
  </sheetPr>
  <dimension ref="A1:P24"/>
  <sheetViews>
    <sheetView tabSelected="1" view="pageBreakPreview" topLeftCell="A12" zoomScaleNormal="100" zoomScaleSheetLayoutView="100" workbookViewId="0">
      <selection activeCell="I24" sqref="I24"/>
    </sheetView>
  </sheetViews>
  <sheetFormatPr defaultRowHeight="15" x14ac:dyDescent="0.25"/>
  <cols>
    <col min="1" max="1" width="10.85546875" style="1" customWidth="1"/>
    <col min="2" max="2" width="49.85546875" style="1" customWidth="1"/>
    <col min="3" max="3" width="16.5703125" style="1" customWidth="1"/>
    <col min="4" max="4" width="10" style="1" customWidth="1"/>
    <col min="5" max="5" width="10.42578125" style="1" customWidth="1"/>
    <col min="6" max="6" width="13.42578125" style="1" customWidth="1"/>
    <col min="7" max="7" width="11" style="1" customWidth="1"/>
    <col min="8" max="8" width="10.42578125" style="1" customWidth="1"/>
    <col min="9" max="10" width="9.140625" style="1"/>
    <col min="11" max="11" width="14.5703125" style="1" customWidth="1"/>
    <col min="12" max="12" width="16.42578125" style="1" customWidth="1"/>
    <col min="13" max="13" width="9.140625" style="1"/>
    <col min="14" max="14" width="13.7109375" style="1" customWidth="1"/>
    <col min="15" max="15" width="9.140625" style="1"/>
    <col min="16" max="16" width="14.5703125" style="1" customWidth="1"/>
    <col min="17" max="16384" width="9.140625" style="1"/>
  </cols>
  <sheetData>
    <row r="1" spans="1:16" x14ac:dyDescent="0.25">
      <c r="K1" s="1" t="s">
        <v>12</v>
      </c>
      <c r="N1" s="1" t="s">
        <v>73</v>
      </c>
      <c r="O1" s="1" t="s">
        <v>71</v>
      </c>
      <c r="P1" s="1" t="s">
        <v>70</v>
      </c>
    </row>
    <row r="2" spans="1:16" x14ac:dyDescent="0.25">
      <c r="K2" s="1" t="s">
        <v>13</v>
      </c>
      <c r="N2" s="2">
        <v>45382</v>
      </c>
      <c r="O2" s="1">
        <v>45</v>
      </c>
      <c r="P2" s="2">
        <f>N2+O2</f>
        <v>45427</v>
      </c>
    </row>
    <row r="3" spans="1:16" x14ac:dyDescent="0.25">
      <c r="K3" s="1" t="s">
        <v>14</v>
      </c>
      <c r="N3" s="1" t="s">
        <v>74</v>
      </c>
      <c r="O3" s="1" t="s">
        <v>71</v>
      </c>
      <c r="P3" s="1" t="s">
        <v>70</v>
      </c>
    </row>
    <row r="4" spans="1:16" x14ac:dyDescent="0.25">
      <c r="K4" s="1" t="s">
        <v>15</v>
      </c>
      <c r="N4" s="2">
        <v>45473</v>
      </c>
      <c r="O4" s="1">
        <v>45</v>
      </c>
      <c r="P4" s="2">
        <f>N4+O4</f>
        <v>45518</v>
      </c>
    </row>
    <row r="5" spans="1:16" x14ac:dyDescent="0.25">
      <c r="K5" s="1" t="s">
        <v>16</v>
      </c>
      <c r="N5" s="1" t="s">
        <v>72</v>
      </c>
      <c r="O5" s="1" t="s">
        <v>71</v>
      </c>
      <c r="P5" s="1" t="s">
        <v>70</v>
      </c>
    </row>
    <row r="6" spans="1:16" x14ac:dyDescent="0.25">
      <c r="K6" s="1" t="s">
        <v>17</v>
      </c>
      <c r="N6" s="2">
        <v>45565</v>
      </c>
      <c r="O6" s="1">
        <v>45</v>
      </c>
      <c r="P6" s="2">
        <f>N6+O6</f>
        <v>45610</v>
      </c>
    </row>
    <row r="8" spans="1:16" s="5" customFormat="1" ht="19.5" thickBot="1" x14ac:dyDescent="0.35">
      <c r="A8" s="3" t="s">
        <v>18</v>
      </c>
      <c r="B8" s="32" t="s">
        <v>19</v>
      </c>
      <c r="C8" s="32"/>
      <c r="D8" s="32"/>
      <c r="E8" s="32"/>
      <c r="F8" s="4" t="s">
        <v>20</v>
      </c>
      <c r="G8" s="32" t="s">
        <v>96</v>
      </c>
      <c r="H8" s="32"/>
      <c r="I8" s="32"/>
      <c r="J8" s="3"/>
      <c r="K8" s="3"/>
      <c r="L8" s="3"/>
      <c r="N8" s="2"/>
      <c r="O8" s="1"/>
      <c r="P8" s="2"/>
    </row>
    <row r="9" spans="1:16" s="5" customFormat="1" ht="18.75" x14ac:dyDescent="0.3">
      <c r="A9" s="3"/>
      <c r="B9" s="6"/>
      <c r="C9" s="6"/>
      <c r="D9" s="6"/>
      <c r="E9" s="6"/>
      <c r="F9" s="4"/>
      <c r="G9" s="6"/>
      <c r="H9" s="6"/>
      <c r="I9" s="6"/>
      <c r="J9" s="3"/>
      <c r="K9" s="3"/>
      <c r="L9" s="3"/>
    </row>
    <row r="10" spans="1:16" s="5" customFormat="1" ht="18.75" x14ac:dyDescent="0.3">
      <c r="A10" s="36" t="s">
        <v>22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6" s="5" customFormat="1" ht="18.75" x14ac:dyDescent="0.3">
      <c r="A11" s="36" t="s">
        <v>23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  <row r="13" spans="1:16" ht="18.75" thickBot="1" x14ac:dyDescent="0.3">
      <c r="A13" s="33" t="s">
        <v>77</v>
      </c>
      <c r="B13" s="33"/>
      <c r="C13" s="33"/>
      <c r="D13" s="37" t="s">
        <v>97</v>
      </c>
      <c r="E13" s="37"/>
      <c r="F13" s="37"/>
      <c r="G13" s="37"/>
      <c r="H13" s="37"/>
      <c r="I13" s="37"/>
      <c r="J13" s="37"/>
      <c r="K13" s="37"/>
      <c r="L13" s="37"/>
    </row>
    <row r="15" spans="1:16" ht="84.75" customHeight="1" thickBot="1" x14ac:dyDescent="0.3">
      <c r="A15" s="33" t="s">
        <v>21</v>
      </c>
      <c r="B15" s="33"/>
      <c r="C15" s="33"/>
      <c r="D15" s="33"/>
      <c r="E15" s="33"/>
      <c r="F15" s="33"/>
      <c r="G15" s="33"/>
      <c r="H15" s="35" t="s">
        <v>95</v>
      </c>
      <c r="I15" s="35"/>
      <c r="J15" s="35"/>
      <c r="K15" s="35"/>
      <c r="L15" s="35"/>
    </row>
    <row r="17" spans="1:12" s="7" customFormat="1" ht="15.75" thickBo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 t="s">
        <v>9</v>
      </c>
    </row>
    <row r="18" spans="1:12" ht="64.5" customHeight="1" thickBot="1" x14ac:dyDescent="0.3">
      <c r="A18" s="34" t="s">
        <v>0</v>
      </c>
      <c r="B18" s="34" t="s">
        <v>8</v>
      </c>
      <c r="C18" s="34" t="s">
        <v>1</v>
      </c>
      <c r="D18" s="34" t="s">
        <v>2</v>
      </c>
      <c r="E18" s="34"/>
      <c r="F18" s="34" t="s">
        <v>78</v>
      </c>
      <c r="G18" s="34" t="s">
        <v>5</v>
      </c>
      <c r="H18" s="34"/>
      <c r="I18" s="34"/>
      <c r="J18" s="34"/>
      <c r="K18" s="34"/>
      <c r="L18" s="34" t="s">
        <v>7</v>
      </c>
    </row>
    <row r="19" spans="1:12" ht="58.5" customHeight="1" thickBot="1" x14ac:dyDescent="0.3">
      <c r="A19" s="34"/>
      <c r="B19" s="34"/>
      <c r="C19" s="34"/>
      <c r="D19" s="34" t="s">
        <v>3</v>
      </c>
      <c r="E19" s="34" t="s">
        <v>4</v>
      </c>
      <c r="F19" s="34"/>
      <c r="G19" s="34" t="s">
        <v>79</v>
      </c>
      <c r="H19" s="34" t="s">
        <v>80</v>
      </c>
      <c r="I19" s="34" t="s">
        <v>6</v>
      </c>
      <c r="J19" s="34"/>
      <c r="K19" s="34" t="s">
        <v>81</v>
      </c>
      <c r="L19" s="34"/>
    </row>
    <row r="20" spans="1:12" s="9" customFormat="1" ht="43.5" customHeight="1" thickBot="1" x14ac:dyDescent="0.25">
      <c r="A20" s="34"/>
      <c r="B20" s="34"/>
      <c r="C20" s="34"/>
      <c r="D20" s="34"/>
      <c r="E20" s="34"/>
      <c r="F20" s="34"/>
      <c r="G20" s="34"/>
      <c r="H20" s="34"/>
      <c r="I20" s="8" t="s">
        <v>82</v>
      </c>
      <c r="J20" s="8" t="s">
        <v>83</v>
      </c>
      <c r="K20" s="34"/>
      <c r="L20" s="34"/>
    </row>
    <row r="21" spans="1:12" ht="15.75" thickBot="1" x14ac:dyDescent="0.3">
      <c r="A21" s="10"/>
      <c r="B21" s="11">
        <v>1</v>
      </c>
      <c r="C21" s="11">
        <f>B21+1</f>
        <v>2</v>
      </c>
      <c r="D21" s="11">
        <f t="shared" ref="D21:K21" si="0">C21+1</f>
        <v>3</v>
      </c>
      <c r="E21" s="11">
        <f t="shared" si="0"/>
        <v>4</v>
      </c>
      <c r="F21" s="11">
        <f t="shared" si="0"/>
        <v>5</v>
      </c>
      <c r="G21" s="11">
        <f t="shared" si="0"/>
        <v>6</v>
      </c>
      <c r="H21" s="11">
        <f t="shared" si="0"/>
        <v>7</v>
      </c>
      <c r="I21" s="11">
        <f t="shared" si="0"/>
        <v>8</v>
      </c>
      <c r="J21" s="11">
        <f t="shared" si="0"/>
        <v>9</v>
      </c>
      <c r="K21" s="11">
        <f t="shared" si="0"/>
        <v>10</v>
      </c>
      <c r="L21" s="11"/>
    </row>
    <row r="22" spans="1:12" ht="15.75" thickBot="1" x14ac:dyDescent="0.3">
      <c r="A22" s="12"/>
      <c r="B22" s="12" t="s">
        <v>10</v>
      </c>
      <c r="C22" s="12"/>
      <c r="D22" s="12"/>
      <c r="E22" s="12"/>
      <c r="F22" s="12"/>
      <c r="G22" s="31">
        <f t="shared" ref="G22:H22" si="1">G23+G24</f>
        <v>165.60399999999998</v>
      </c>
      <c r="H22" s="31">
        <f t="shared" si="1"/>
        <v>32.073</v>
      </c>
      <c r="I22" s="31">
        <f>I23+I24</f>
        <v>32.073</v>
      </c>
      <c r="J22" s="12">
        <f>J23+J24</f>
        <v>0</v>
      </c>
      <c r="K22" s="12">
        <f>K23+K24</f>
        <v>32.073</v>
      </c>
      <c r="L22" s="12"/>
    </row>
    <row r="23" spans="1:12" ht="60.75" thickBot="1" x14ac:dyDescent="0.3">
      <c r="A23" s="12">
        <v>1</v>
      </c>
      <c r="B23" s="14" t="s">
        <v>98</v>
      </c>
      <c r="C23" s="30" t="s">
        <v>99</v>
      </c>
      <c r="D23" s="12" t="s">
        <v>102</v>
      </c>
      <c r="E23" s="12" t="s">
        <v>102</v>
      </c>
      <c r="F23" s="12"/>
      <c r="G23" s="12">
        <v>89.203000000000003</v>
      </c>
      <c r="H23" s="12">
        <f>I23</f>
        <v>10.936</v>
      </c>
      <c r="I23" s="12">
        <v>10.936</v>
      </c>
      <c r="J23" s="12"/>
      <c r="K23" s="12">
        <f>H23</f>
        <v>10.936</v>
      </c>
      <c r="L23" s="12"/>
    </row>
    <row r="24" spans="1:12" ht="120.75" thickBot="1" x14ac:dyDescent="0.3">
      <c r="A24" s="12">
        <v>2</v>
      </c>
      <c r="B24" s="13" t="s">
        <v>100</v>
      </c>
      <c r="C24" s="30" t="s">
        <v>101</v>
      </c>
      <c r="D24" s="12" t="s">
        <v>102</v>
      </c>
      <c r="E24" s="12" t="s">
        <v>102</v>
      </c>
      <c r="F24" s="29"/>
      <c r="G24" s="12">
        <v>76.400999999999996</v>
      </c>
      <c r="H24" s="12">
        <f>I24</f>
        <v>21.137</v>
      </c>
      <c r="I24" s="12">
        <v>21.137</v>
      </c>
      <c r="J24" s="12">
        <v>0</v>
      </c>
      <c r="K24" s="12">
        <f>H24</f>
        <v>21.137</v>
      </c>
      <c r="L24" s="12"/>
    </row>
  </sheetData>
  <mergeCells count="21">
    <mergeCell ref="L18:L20"/>
    <mergeCell ref="A10:L10"/>
    <mergeCell ref="A11:L11"/>
    <mergeCell ref="A13:C13"/>
    <mergeCell ref="D13:L13"/>
    <mergeCell ref="B8:E8"/>
    <mergeCell ref="G8:I8"/>
    <mergeCell ref="A15:G15"/>
    <mergeCell ref="F18:F20"/>
    <mergeCell ref="E19:E20"/>
    <mergeCell ref="D19:D20"/>
    <mergeCell ref="C18:C20"/>
    <mergeCell ref="B18:B20"/>
    <mergeCell ref="A18:A20"/>
    <mergeCell ref="D18:E18"/>
    <mergeCell ref="G18:K18"/>
    <mergeCell ref="I19:J19"/>
    <mergeCell ref="K19:K20"/>
    <mergeCell ref="H19:H20"/>
    <mergeCell ref="G19:G20"/>
    <mergeCell ref="H15:L15"/>
  </mergeCells>
  <pageMargins left="0.78740157480314965" right="0.39370078740157483" top="0.78740157480314965" bottom="0.78740157480314965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004D7-8D7A-4948-8216-94493BD92A3C}">
  <sheetPr>
    <pageSetUpPr fitToPage="1"/>
  </sheetPr>
  <dimension ref="A2:F44"/>
  <sheetViews>
    <sheetView topLeftCell="A10" zoomScaleNormal="100" workbookViewId="0">
      <selection activeCell="C38" sqref="C38:D38"/>
    </sheetView>
  </sheetViews>
  <sheetFormatPr defaultRowHeight="15.75" x14ac:dyDescent="0.25"/>
  <cols>
    <col min="1" max="1" width="9.140625" style="15"/>
    <col min="2" max="2" width="72.42578125" style="16" customWidth="1"/>
    <col min="3" max="6" width="15.7109375" style="16" customWidth="1"/>
    <col min="7" max="16384" width="9.140625" style="16"/>
  </cols>
  <sheetData>
    <row r="2" spans="1:6" ht="16.5" thickBot="1" x14ac:dyDescent="0.3">
      <c r="F2" s="16" t="s">
        <v>62</v>
      </c>
    </row>
    <row r="3" spans="1:6" ht="46.5" customHeight="1" thickBot="1" x14ac:dyDescent="0.3">
      <c r="A3" s="39" t="s">
        <v>0</v>
      </c>
      <c r="B3" s="39" t="s">
        <v>24</v>
      </c>
      <c r="C3" s="39" t="s">
        <v>25</v>
      </c>
      <c r="D3" s="39"/>
      <c r="E3" s="39" t="s">
        <v>84</v>
      </c>
      <c r="F3" s="39"/>
    </row>
    <row r="4" spans="1:6" ht="32.25" thickBot="1" x14ac:dyDescent="0.3">
      <c r="A4" s="39"/>
      <c r="B4" s="39"/>
      <c r="C4" s="17" t="s">
        <v>85</v>
      </c>
      <c r="D4" s="17" t="s">
        <v>86</v>
      </c>
      <c r="E4" s="17" t="s">
        <v>26</v>
      </c>
      <c r="F4" s="17" t="s">
        <v>27</v>
      </c>
    </row>
    <row r="5" spans="1:6" s="15" customFormat="1" ht="16.5" thickBot="1" x14ac:dyDescent="0.3">
      <c r="A5" s="18"/>
      <c r="B5" s="18">
        <v>1</v>
      </c>
      <c r="C5" s="18">
        <f>B5+1</f>
        <v>2</v>
      </c>
      <c r="D5" s="18">
        <f t="shared" ref="D5:F5" si="0">C5+1</f>
        <v>3</v>
      </c>
      <c r="E5" s="18">
        <f t="shared" si="0"/>
        <v>4</v>
      </c>
      <c r="F5" s="18">
        <f t="shared" si="0"/>
        <v>5</v>
      </c>
    </row>
    <row r="6" spans="1:6" ht="16.5" thickBot="1" x14ac:dyDescent="0.3">
      <c r="A6" s="18" t="s">
        <v>28</v>
      </c>
      <c r="B6" s="19" t="s">
        <v>29</v>
      </c>
      <c r="C6" s="20">
        <f>SUM(C7,C11,C12)</f>
        <v>32073</v>
      </c>
      <c r="D6" s="20">
        <f>SUM(D7,D11,D12)</f>
        <v>5109.1719999999996</v>
      </c>
      <c r="E6" s="20">
        <f>D6-C6</f>
        <v>-26963.828000000001</v>
      </c>
      <c r="F6" s="20">
        <f>IFERROR(D6/C6*100,0)</f>
        <v>15.929822592211515</v>
      </c>
    </row>
    <row r="7" spans="1:6" ht="16.5" thickBot="1" x14ac:dyDescent="0.3">
      <c r="A7" s="18" t="s">
        <v>30</v>
      </c>
      <c r="B7" s="19" t="s">
        <v>31</v>
      </c>
      <c r="C7" s="20">
        <f>C8</f>
        <v>14490</v>
      </c>
      <c r="D7" s="20">
        <f>D8</f>
        <v>0</v>
      </c>
      <c r="E7" s="20">
        <f t="shared" ref="E7:E26" si="1">D7-C7</f>
        <v>-14490</v>
      </c>
      <c r="F7" s="20">
        <f t="shared" ref="F7:F26" si="2">IFERROR(D7/C7*100,0)</f>
        <v>0</v>
      </c>
    </row>
    <row r="8" spans="1:6" ht="16.5" thickBot="1" x14ac:dyDescent="0.3">
      <c r="A8" s="18" t="s">
        <v>32</v>
      </c>
      <c r="B8" s="21" t="s">
        <v>33</v>
      </c>
      <c r="C8" s="20">
        <v>14490</v>
      </c>
      <c r="D8" s="20">
        <v>0</v>
      </c>
      <c r="E8" s="20">
        <f t="shared" si="1"/>
        <v>-14490</v>
      </c>
      <c r="F8" s="20">
        <f t="shared" si="2"/>
        <v>0</v>
      </c>
    </row>
    <row r="9" spans="1:6" ht="16.5" thickBot="1" x14ac:dyDescent="0.3">
      <c r="A9" s="18" t="s">
        <v>34</v>
      </c>
      <c r="B9" s="22" t="s">
        <v>35</v>
      </c>
      <c r="C9" s="20"/>
      <c r="D9" s="20"/>
      <c r="E9" s="20">
        <f t="shared" si="1"/>
        <v>0</v>
      </c>
      <c r="F9" s="20">
        <f t="shared" si="2"/>
        <v>0</v>
      </c>
    </row>
    <row r="10" spans="1:6" ht="16.5" thickBot="1" x14ac:dyDescent="0.3">
      <c r="A10" s="18" t="s">
        <v>36</v>
      </c>
      <c r="B10" s="23" t="s">
        <v>37</v>
      </c>
      <c r="C10" s="20"/>
      <c r="D10" s="20"/>
      <c r="E10" s="20">
        <f t="shared" si="1"/>
        <v>0</v>
      </c>
      <c r="F10" s="20">
        <f t="shared" si="2"/>
        <v>0</v>
      </c>
    </row>
    <row r="11" spans="1:6" ht="16.5" thickBot="1" x14ac:dyDescent="0.3">
      <c r="A11" s="18" t="s">
        <v>38</v>
      </c>
      <c r="B11" s="19" t="s">
        <v>39</v>
      </c>
      <c r="C11" s="20">
        <v>17583</v>
      </c>
      <c r="D11" s="28">
        <v>5109.1719999999996</v>
      </c>
      <c r="E11" s="20">
        <f t="shared" si="1"/>
        <v>-12473.828000000001</v>
      </c>
      <c r="F11" s="20">
        <f t="shared" si="2"/>
        <v>29.057453221862023</v>
      </c>
    </row>
    <row r="12" spans="1:6" ht="16.5" thickBot="1" x14ac:dyDescent="0.3">
      <c r="A12" s="18" t="s">
        <v>40</v>
      </c>
      <c r="B12" s="19" t="s">
        <v>41</v>
      </c>
      <c r="C12" s="20"/>
      <c r="D12" s="20"/>
      <c r="E12" s="20">
        <f t="shared" si="1"/>
        <v>0</v>
      </c>
      <c r="F12" s="20">
        <f t="shared" si="2"/>
        <v>0</v>
      </c>
    </row>
    <row r="13" spans="1:6" ht="16.5" thickBot="1" x14ac:dyDescent="0.3">
      <c r="A13" s="18" t="s">
        <v>42</v>
      </c>
      <c r="B13" s="21" t="s">
        <v>43</v>
      </c>
      <c r="C13" s="20"/>
      <c r="D13" s="20"/>
      <c r="E13" s="20">
        <f t="shared" si="1"/>
        <v>0</v>
      </c>
      <c r="F13" s="20">
        <f t="shared" si="2"/>
        <v>0</v>
      </c>
    </row>
    <row r="14" spans="1:6" ht="16.5" thickBot="1" x14ac:dyDescent="0.3">
      <c r="A14" s="18" t="s">
        <v>11</v>
      </c>
      <c r="B14" s="19"/>
      <c r="C14" s="20"/>
      <c r="D14" s="20"/>
      <c r="E14" s="20">
        <f t="shared" si="1"/>
        <v>0</v>
      </c>
      <c r="F14" s="20">
        <f t="shared" si="2"/>
        <v>0</v>
      </c>
    </row>
    <row r="15" spans="1:6" ht="16.5" thickBot="1" x14ac:dyDescent="0.3">
      <c r="A15" s="18" t="s">
        <v>44</v>
      </c>
      <c r="B15" s="19" t="s">
        <v>45</v>
      </c>
      <c r="C15" s="20">
        <f>SUM(B16,B17,B18)</f>
        <v>0</v>
      </c>
      <c r="D15" s="20">
        <f>SUM(C16,C17,C18)</f>
        <v>0</v>
      </c>
      <c r="E15" s="20">
        <f t="shared" si="1"/>
        <v>0</v>
      </c>
      <c r="F15" s="20">
        <f t="shared" si="2"/>
        <v>0</v>
      </c>
    </row>
    <row r="16" spans="1:6" ht="16.5" thickBot="1" x14ac:dyDescent="0.3">
      <c r="A16" s="18" t="s">
        <v>46</v>
      </c>
      <c r="B16" s="19" t="s">
        <v>47</v>
      </c>
      <c r="C16" s="20"/>
      <c r="D16" s="20"/>
      <c r="E16" s="20">
        <f t="shared" si="1"/>
        <v>0</v>
      </c>
      <c r="F16" s="20">
        <f t="shared" si="2"/>
        <v>0</v>
      </c>
    </row>
    <row r="17" spans="1:6" ht="16.5" thickBot="1" x14ac:dyDescent="0.3">
      <c r="A17" s="18" t="s">
        <v>48</v>
      </c>
      <c r="B17" s="19" t="s">
        <v>49</v>
      </c>
      <c r="C17" s="20"/>
      <c r="D17" s="20"/>
      <c r="E17" s="20">
        <f t="shared" si="1"/>
        <v>0</v>
      </c>
      <c r="F17" s="20">
        <f t="shared" si="2"/>
        <v>0</v>
      </c>
    </row>
    <row r="18" spans="1:6" ht="16.5" thickBot="1" x14ac:dyDescent="0.3">
      <c r="A18" s="18" t="s">
        <v>50</v>
      </c>
      <c r="B18" s="19" t="s">
        <v>51</v>
      </c>
      <c r="C18" s="20"/>
      <c r="D18" s="20"/>
      <c r="E18" s="20">
        <f t="shared" si="1"/>
        <v>0</v>
      </c>
      <c r="F18" s="20">
        <f t="shared" si="2"/>
        <v>0</v>
      </c>
    </row>
    <row r="19" spans="1:6" ht="16.5" thickBot="1" x14ac:dyDescent="0.3">
      <c r="A19" s="18" t="s">
        <v>52</v>
      </c>
      <c r="B19" s="21" t="s">
        <v>43</v>
      </c>
      <c r="C19" s="20"/>
      <c r="D19" s="20"/>
      <c r="E19" s="20">
        <f t="shared" si="1"/>
        <v>0</v>
      </c>
      <c r="F19" s="20">
        <f t="shared" si="2"/>
        <v>0</v>
      </c>
    </row>
    <row r="20" spans="1:6" ht="16.5" thickBot="1" x14ac:dyDescent="0.3">
      <c r="A20" s="18" t="s">
        <v>11</v>
      </c>
      <c r="B20" s="19"/>
      <c r="C20" s="20"/>
      <c r="D20" s="20"/>
      <c r="E20" s="20">
        <f t="shared" si="1"/>
        <v>0</v>
      </c>
      <c r="F20" s="20">
        <f t="shared" si="2"/>
        <v>0</v>
      </c>
    </row>
    <row r="21" spans="1:6" ht="16.5" thickBot="1" x14ac:dyDescent="0.3">
      <c r="A21" s="18" t="s">
        <v>53</v>
      </c>
      <c r="B21" s="19" t="s">
        <v>54</v>
      </c>
      <c r="C21" s="20">
        <v>0</v>
      </c>
      <c r="D21" s="20">
        <v>0</v>
      </c>
      <c r="E21" s="20">
        <f t="shared" si="1"/>
        <v>0</v>
      </c>
      <c r="F21" s="20">
        <f t="shared" si="2"/>
        <v>0</v>
      </c>
    </row>
    <row r="22" spans="1:6" ht="16.5" thickBot="1" x14ac:dyDescent="0.3">
      <c r="A22" s="18" t="s">
        <v>55</v>
      </c>
      <c r="B22" s="19" t="s">
        <v>56</v>
      </c>
      <c r="C22" s="20">
        <v>0</v>
      </c>
      <c r="D22" s="20">
        <v>0</v>
      </c>
      <c r="E22" s="20">
        <f t="shared" si="1"/>
        <v>0</v>
      </c>
      <c r="F22" s="20">
        <f t="shared" si="2"/>
        <v>0</v>
      </c>
    </row>
    <row r="23" spans="1:6" ht="16.5" thickBot="1" x14ac:dyDescent="0.3">
      <c r="A23" s="18" t="s">
        <v>57</v>
      </c>
      <c r="B23" s="19" t="s">
        <v>58</v>
      </c>
      <c r="C23" s="20"/>
      <c r="D23" s="20"/>
      <c r="E23" s="20">
        <f t="shared" si="1"/>
        <v>0</v>
      </c>
      <c r="F23" s="20">
        <f t="shared" si="2"/>
        <v>0</v>
      </c>
    </row>
    <row r="24" spans="1:6" ht="16.5" thickBot="1" x14ac:dyDescent="0.3">
      <c r="A24" s="18"/>
      <c r="B24" s="19" t="s">
        <v>59</v>
      </c>
      <c r="C24" s="19"/>
      <c r="D24" s="19"/>
      <c r="E24" s="20">
        <f t="shared" si="1"/>
        <v>0</v>
      </c>
      <c r="F24" s="20">
        <f t="shared" si="2"/>
        <v>0</v>
      </c>
    </row>
    <row r="25" spans="1:6" ht="19.5" thickBot="1" x14ac:dyDescent="0.3">
      <c r="A25" s="18" t="s">
        <v>60</v>
      </c>
      <c r="B25" s="19" t="s">
        <v>87</v>
      </c>
      <c r="C25" s="19">
        <v>0</v>
      </c>
      <c r="D25" s="19">
        <v>0</v>
      </c>
      <c r="E25" s="20">
        <f t="shared" si="1"/>
        <v>0</v>
      </c>
      <c r="F25" s="20">
        <f t="shared" si="2"/>
        <v>0</v>
      </c>
    </row>
    <row r="26" spans="1:6" ht="19.5" thickBot="1" x14ac:dyDescent="0.3">
      <c r="A26" s="18" t="s">
        <v>61</v>
      </c>
      <c r="B26" s="19" t="s">
        <v>88</v>
      </c>
      <c r="C26" s="19">
        <v>0</v>
      </c>
      <c r="D26" s="19">
        <v>0</v>
      </c>
      <c r="E26" s="20">
        <f t="shared" si="1"/>
        <v>0</v>
      </c>
      <c r="F26" s="20">
        <f t="shared" si="2"/>
        <v>0</v>
      </c>
    </row>
    <row r="30" spans="1:6" x14ac:dyDescent="0.25">
      <c r="B30" s="16" t="s">
        <v>94</v>
      </c>
      <c r="C30" s="24"/>
    </row>
    <row r="31" spans="1:6" x14ac:dyDescent="0.25">
      <c r="B31" s="15" t="s">
        <v>66</v>
      </c>
      <c r="C31" s="15" t="s">
        <v>63</v>
      </c>
      <c r="D31" s="15" t="s">
        <v>64</v>
      </c>
    </row>
    <row r="32" spans="1:6" hidden="1" x14ac:dyDescent="0.25"/>
    <row r="33" spans="2:6" hidden="1" x14ac:dyDescent="0.25">
      <c r="B33" s="16" t="s">
        <v>67</v>
      </c>
    </row>
    <row r="34" spans="2:6" hidden="1" x14ac:dyDescent="0.25">
      <c r="B34" s="16" t="s">
        <v>76</v>
      </c>
      <c r="D34" s="24"/>
    </row>
    <row r="35" spans="2:6" hidden="1" x14ac:dyDescent="0.25">
      <c r="C35" s="25" t="s">
        <v>65</v>
      </c>
      <c r="D35" s="15" t="s">
        <v>63</v>
      </c>
    </row>
    <row r="36" spans="2:6" x14ac:dyDescent="0.25">
      <c r="C36" s="26"/>
      <c r="D36" s="15"/>
    </row>
    <row r="37" spans="2:6" ht="16.5" thickBot="1" x14ac:dyDescent="0.3">
      <c r="B37" s="27" t="s">
        <v>75</v>
      </c>
      <c r="C37" s="40" t="s">
        <v>103</v>
      </c>
      <c r="D37" s="40"/>
    </row>
    <row r="38" spans="2:6" x14ac:dyDescent="0.25">
      <c r="B38" s="15" t="s">
        <v>68</v>
      </c>
      <c r="C38" s="41" t="s">
        <v>69</v>
      </c>
      <c r="D38" s="41"/>
    </row>
    <row r="40" spans="2:6" ht="43.5" customHeight="1" x14ac:dyDescent="0.25">
      <c r="B40" s="38" t="s">
        <v>89</v>
      </c>
      <c r="C40" s="38"/>
      <c r="D40" s="38"/>
      <c r="E40" s="38"/>
      <c r="F40" s="38"/>
    </row>
    <row r="41" spans="2:6" ht="18.75" x14ac:dyDescent="0.25">
      <c r="B41" s="16" t="s">
        <v>90</v>
      </c>
    </row>
    <row r="42" spans="2:6" ht="18.75" x14ac:dyDescent="0.25">
      <c r="B42" s="16" t="s">
        <v>91</v>
      </c>
    </row>
    <row r="43" spans="2:6" ht="18.75" x14ac:dyDescent="0.25">
      <c r="B43" s="16" t="s">
        <v>92</v>
      </c>
    </row>
    <row r="44" spans="2:6" ht="18.75" x14ac:dyDescent="0.25">
      <c r="B44" s="16" t="s">
        <v>93</v>
      </c>
    </row>
  </sheetData>
  <mergeCells count="7">
    <mergeCell ref="B40:F40"/>
    <mergeCell ref="C3:D3"/>
    <mergeCell ref="E3:F3"/>
    <mergeCell ref="B3:B4"/>
    <mergeCell ref="A3:A4"/>
    <mergeCell ref="C37:D37"/>
    <mergeCell ref="C38:D38"/>
  </mergeCells>
  <pageMargins left="0.78740157480314965" right="0.39370078740157483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</vt:lpstr>
      <vt:lpstr>таблица 2</vt:lpstr>
      <vt:lpstr>'таблица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2023-08-04T07:44:18Z</cp:lastPrinted>
  <dcterms:created xsi:type="dcterms:W3CDTF">2023-05-03T12:59:20Z</dcterms:created>
  <dcterms:modified xsi:type="dcterms:W3CDTF">2024-05-03T10:16:33Z</dcterms:modified>
</cp:coreProperties>
</file>